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</sheets>
  <calcPr calcId="171027"/>
</workbook>
</file>

<file path=xl/sharedStrings.xml><?xml version="1.0" encoding="utf-8"?>
<sst xmlns="http://schemas.openxmlformats.org/spreadsheetml/2006/main" count="47" uniqueCount="38">
  <si>
    <t>Service Reservoir Sizing (Balancing + Fire + Emergency)</t>
  </si>
  <si>
    <t>Size a service reservoir per CPHEEO Chapter 12 — balancing (25–35% of daily demand), fire (4-hour fire flow), and emergency storage (4–8 hr average).</t>
  </si>
  <si>
    <t>Generated by InfraLens · https://infralens.in/cpheeo · Based on CPHEEO Manual on Water Supply &amp; Treatment (Govt of India, MoHUA)</t>
  </si>
  <si>
    <t>INPUTS</t>
  </si>
  <si>
    <t>VALUE</t>
  </si>
  <si>
    <t>UNIT</t>
  </si>
  <si>
    <t>HELP</t>
  </si>
  <si>
    <t>Average daily demand</t>
  </si>
  <si>
    <t>MLD</t>
  </si>
  <si>
    <t>Balancing storage</t>
  </si>
  <si>
    <t>% of daily</t>
  </si>
  <si>
    <t>Population served</t>
  </si>
  <si>
    <t>persons</t>
  </si>
  <si>
    <t>For Kuichling fire demand</t>
  </si>
  <si>
    <t>Fire duration</t>
  </si>
  <si>
    <t>hr</t>
  </si>
  <si>
    <t>Emergency storage</t>
  </si>
  <si>
    <t>hr of avg</t>
  </si>
  <si>
    <t>OUTPUTS</t>
  </si>
  <si>
    <t>FORMULA / NOTE</t>
  </si>
  <si>
    <t>m³</t>
  </si>
  <si>
    <t>V_balance = daily demand × %/100</t>
  </si>
  <si>
    <t>Fire storage</t>
  </si>
  <si>
    <t>V_fire = 3182 × √(P/1000) × 60 × duration / 1000</t>
  </si>
  <si>
    <t>V_emerg = (daily / 24) × emerg hrs</t>
  </si>
  <si>
    <t>Total storage required</t>
  </si>
  <si>
    <t>Sum of balancing + fire + emergency</t>
  </si>
  <si>
    <t>Total storage</t>
  </si>
  <si>
    <t>ML</t>
  </si>
  <si>
    <t>CPHEEO REFERENCE VALUES</t>
  </si>
  <si>
    <t>STANDARD</t>
  </si>
  <si>
    <t>25 – 35% of daily demand</t>
  </si>
  <si>
    <t>Total storage rule</t>
  </si>
  <si>
    <t>≈ 33% of daily demand</t>
  </si>
  <si>
    <t>4 hours (standard)</t>
  </si>
  <si>
    <t>Structural design code</t>
  </si>
  <si>
    <t>IS 3370, M30–M40 concrete</t>
  </si>
  <si>
    <t>Change the yellow INPUT cells — outputs recompute automatically. Formulas are live.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</si>
</sst>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1A5A7A"/>
      <sz val="14"/>
    </font>
    <font>
      <i/>
      <color rgb="FF4B5563"/>
      <sz val="10"/>
    </font>
    <font>
      <i/>
      <color rgb="FF9CA3AF"/>
      <sz val="9"/>
    </font>
    <font>
      <b/>
      <color rgb="FFFFFFFF"/>
      <sz val="11"/>
    </font>
    <font>
      <b/>
      <sz val="11"/>
      <name val="Consolas"/>
    </font>
    <font>
      <color rgb="FF6B7280"/>
      <sz val="10"/>
    </font>
    <font>
      <b/>
      <color rgb="FF111827"/>
      <sz val="11"/>
      <name val="Consolas"/>
    </font>
    <font>
      <b/>
      <sz val="10"/>
    </font>
  </fonts>
  <fills count="6">
    <fill>
      <patternFill patternType="none"/>
    </fill>
    <fill>
      <patternFill patternType="gray125"/>
    </fill>
    <fill>
      <patternFill patternType="solid">
        <fgColor rgb="FF3F7D9C"/>
      </patternFill>
    </fill>
    <fill>
      <patternFill patternType="solid">
        <fgColor rgb="FFFFF9E6"/>
      </patternFill>
    </fill>
    <fill>
      <patternFill patternType="solid">
        <fgColor rgb="FFFAFAFA"/>
      </patternFill>
    </fill>
    <fill>
      <patternFill patternType="solid">
        <fgColor rgb="FFE8F0F5"/>
      </patternFill>
    </fill>
  </fills>
  <borders count="3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ck">
        <color rgb="FF3F7D9C"/>
      </left>
      <right style="thin">
        <color rgb="FFC5D5DF"/>
      </right>
      <top style="thin">
        <color rgb="FFC5D5DF"/>
      </top>
      <bottom style="thin">
        <color rgb="FFC5D5D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7" fillId="4" borderId="2" xfId="0" applyNumberFormat="1" applyFont="1" applyFill="1" applyBorder="1" applyAlignment="1">
      <alignment horizontal="right"/>
    </xf>
    <xf numFmtId="4" fontId="7" fillId="4" borderId="2" xfId="0" applyNumberFormat="1" applyFont="1" applyFill="1" applyBorder="1" applyAlignment="1">
      <alignment horizontal="right"/>
    </xf>
    <xf numFmtId="0" fontId="6" fillId="0" borderId="0" xfId="0" applyFont="1"/>
    <xf numFmtId="0" fontId="8" fillId="5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F7D9C"/>
  </sheetPr>
  <dimension ref="A1:D25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5" customWidth="1"/>
    <col min="2" max="2" width="22" customWidth="1"/>
    <col min="3" max="3" width="10" customWidth="1"/>
    <col min="4" max="4" width="50" customWidth="1"/>
  </cols>
  <sheetData>
    <row r="1" ht="22" customHeight="1" spans="1:4" x14ac:dyDescent="0.25">
      <c r="A1" s="1" t="s">
        <v>0</v>
      </c>
      <c r="B1" s="1"/>
      <c r="C1" s="1"/>
      <c r="D1" s="1"/>
    </row>
    <row r="2" ht="34" customHeight="1" spans="1:4" x14ac:dyDescent="0.25">
      <c r="A2" s="2" t="s">
        <v>1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spans="1:4" x14ac:dyDescent="0.25">
      <c r="A5" s="4" t="s">
        <v>3</v>
      </c>
      <c r="B5" s="5" t="s">
        <v>4</v>
      </c>
      <c r="C5" s="5" t="s">
        <v>5</v>
      </c>
      <c r="D5" s="4" t="s">
        <v>6</v>
      </c>
    </row>
    <row r="6" spans="1:3" x14ac:dyDescent="0.25">
      <c r="A6" t="s">
        <v>7</v>
      </c>
      <c r="B6" s="6">
        <v>5</v>
      </c>
      <c r="C6" s="7" t="s">
        <v>8</v>
      </c>
    </row>
    <row r="7" spans="1:3" x14ac:dyDescent="0.25">
      <c r="A7" t="s">
        <v>9</v>
      </c>
      <c r="B7" s="6">
        <v>33</v>
      </c>
      <c r="C7" s="7" t="s">
        <v>10</v>
      </c>
    </row>
    <row r="8" spans="1:4" x14ac:dyDescent="0.25">
      <c r="A8" t="s">
        <v>11</v>
      </c>
      <c r="B8" s="6">
        <v>40000</v>
      </c>
      <c r="C8" s="7" t="s">
        <v>12</v>
      </c>
      <c r="D8" s="8" t="s">
        <v>13</v>
      </c>
    </row>
    <row r="9" spans="1:3" x14ac:dyDescent="0.25">
      <c r="A9" t="s">
        <v>14</v>
      </c>
      <c r="B9" s="6">
        <v>4</v>
      </c>
      <c r="C9" s="7" t="s">
        <v>15</v>
      </c>
    </row>
    <row r="10" spans="1:3" x14ac:dyDescent="0.25">
      <c r="A10" t="s">
        <v>16</v>
      </c>
      <c r="B10" s="6">
        <v>4</v>
      </c>
      <c r="C10" s="7" t="s">
        <v>17</v>
      </c>
    </row>
    <row r="12" spans="1:4" x14ac:dyDescent="0.25">
      <c r="A12" s="4" t="s">
        <v>18</v>
      </c>
      <c r="B12" s="5" t="s">
        <v>4</v>
      </c>
      <c r="C12" s="5" t="s">
        <v>5</v>
      </c>
      <c r="D12" s="4" t="s">
        <v>19</v>
      </c>
    </row>
    <row r="13" spans="1:4" x14ac:dyDescent="0.25">
      <c r="A13" t="s">
        <v>9</v>
      </c>
      <c r="B13" s="9">
        <f>B6*1000*B7/100</f>
      </c>
      <c r="C13" s="7" t="s">
        <v>20</v>
      </c>
      <c r="D13" s="8" t="s">
        <v>21</v>
      </c>
    </row>
    <row r="14" spans="1:4" x14ac:dyDescent="0.25">
      <c r="A14" t="s">
        <v>22</v>
      </c>
      <c r="B14" s="9">
        <f>3182*SQRT(B8/1000)*60*B9/1000</f>
      </c>
      <c r="C14" s="7" t="s">
        <v>20</v>
      </c>
      <c r="D14" s="8" t="s">
        <v>23</v>
      </c>
    </row>
    <row r="15" spans="1:4" x14ac:dyDescent="0.25">
      <c r="A15" t="s">
        <v>16</v>
      </c>
      <c r="B15" s="9">
        <f>(B6*1000/24)*B10</f>
      </c>
      <c r="C15" s="7" t="s">
        <v>20</v>
      </c>
      <c r="D15" s="8" t="s">
        <v>24</v>
      </c>
    </row>
    <row r="16" spans="1:4" x14ac:dyDescent="0.25">
      <c r="A16" t="s">
        <v>25</v>
      </c>
      <c r="B16" s="9">
        <f>B6*1000*B7/100+3182*SQRT(B8/1000)*60*B9/1000+(B6*1000/24)*B10</f>
      </c>
      <c r="C16" s="7" t="s">
        <v>20</v>
      </c>
      <c r="D16" s="8" t="s">
        <v>26</v>
      </c>
    </row>
    <row r="17" spans="1:3" x14ac:dyDescent="0.25">
      <c r="A17" t="s">
        <v>27</v>
      </c>
      <c r="B17" s="10">
        <f>(B6*1000*B7/100+3182*SQRT(B8/1000)*60*B9/1000+(B6*1000/24)*B10)/1000</f>
      </c>
      <c r="C17" s="7" t="s">
        <v>28</v>
      </c>
    </row>
    <row r="19" spans="1:4" x14ac:dyDescent="0.25">
      <c r="A19" s="4" t="s">
        <v>29</v>
      </c>
      <c r="B19" s="4" t="s">
        <v>30</v>
      </c>
      <c r="C19" s="4"/>
      <c r="D19" s="4"/>
    </row>
    <row r="20" spans="1:4" x14ac:dyDescent="0.25">
      <c r="A20" s="11" t="s">
        <v>9</v>
      </c>
      <c r="B20" s="12" t="s">
        <v>31</v>
      </c>
      <c r="C20" s="12"/>
      <c r="D20" s="12"/>
    </row>
    <row r="21" spans="1:4" x14ac:dyDescent="0.25">
      <c r="A21" s="11" t="s">
        <v>32</v>
      </c>
      <c r="B21" s="12" t="s">
        <v>33</v>
      </c>
      <c r="C21" s="12"/>
      <c r="D21" s="12"/>
    </row>
    <row r="22" spans="1:4" x14ac:dyDescent="0.25">
      <c r="A22" s="11" t="s">
        <v>14</v>
      </c>
      <c r="B22" s="12" t="s">
        <v>34</v>
      </c>
      <c r="C22" s="12"/>
      <c r="D22" s="12"/>
    </row>
    <row r="23" spans="1:4" x14ac:dyDescent="0.25">
      <c r="A23" s="11" t="s">
        <v>35</v>
      </c>
      <c r="B23" s="12" t="s">
        <v>36</v>
      </c>
      <c r="C23" s="12"/>
      <c r="D23" s="12"/>
    </row>
    <row r="25" spans="1:4" x14ac:dyDescent="0.25">
      <c r="A25" s="13" t="s">
        <v>37</v>
      </c>
      <c r="B25" s="13"/>
      <c r="C25" s="13"/>
      <c r="D25" s="13"/>
    </row>
  </sheetData>
  <mergeCells count="9">
    <mergeCell ref="A1:D1"/>
    <mergeCell ref="A2:D2"/>
    <mergeCell ref="A3:D3"/>
    <mergeCell ref="B19:D19"/>
    <mergeCell ref="B20:D20"/>
    <mergeCell ref="B21:D21"/>
    <mergeCell ref="B22:D22"/>
    <mergeCell ref="B23:D23"/>
    <mergeCell ref="A25:D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InfraLens</dc:creator>
  <dc:title/>
  <dc:subject/>
  <dc:description/>
  <cp:keywords/>
  <cp:category/>
  <cp:lastModifiedBy>Unknown</cp:lastModifiedBy>
  <dcterms:created xsi:type="dcterms:W3CDTF">2026-04-20T12:01:58Z</dcterms:created>
  <dcterms:modified xsi:type="dcterms:W3CDTF">2026-04-20T12:01:58Z</dcterms:modified>
</cp:coreProperties>
</file>